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ho\Dropbox\SaaS Capital Advisors\Operations\marketing\Blog Posts\Balance sheet\"/>
    </mc:Choice>
  </mc:AlternateContent>
  <xr:revisionPtr revIDLastSave="0" documentId="13_ncr:1_{A6571E5B-48EF-4E9C-943C-07605FF523D7}" xr6:coauthVersionLast="47" xr6:coauthVersionMax="47" xr10:uidLastSave="{00000000-0000-0000-0000-000000000000}"/>
  <bookViews>
    <workbookView xWindow="4575" yWindow="150" windowWidth="28800" windowHeight="19800" xr2:uid="{00000000-000D-0000-FFFF-FFFF00000000}"/>
  </bookViews>
  <sheets>
    <sheet name="Example SaaS Balance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D10" i="1" s="1"/>
  <c r="E10" i="1" s="1"/>
  <c r="F10" i="1" s="1"/>
  <c r="B9" i="1"/>
  <c r="C9" i="1" s="1"/>
  <c r="C11" i="1" l="1"/>
  <c r="D9" i="1"/>
  <c r="G10" i="1"/>
  <c r="B11" i="1"/>
  <c r="C39" i="1"/>
  <c r="D39" i="1"/>
  <c r="E39" i="1"/>
  <c r="F39" i="1"/>
  <c r="G39" i="1"/>
  <c r="H39" i="1"/>
  <c r="I39" i="1"/>
  <c r="B39" i="1"/>
  <c r="C29" i="1"/>
  <c r="D29" i="1"/>
  <c r="E29" i="1"/>
  <c r="F29" i="1"/>
  <c r="G29" i="1"/>
  <c r="H29" i="1"/>
  <c r="I29" i="1"/>
  <c r="B29" i="1"/>
  <c r="C24" i="1"/>
  <c r="C31" i="1" s="1"/>
  <c r="C41" i="1" s="1"/>
  <c r="D24" i="1"/>
  <c r="D31" i="1" s="1"/>
  <c r="D41" i="1" s="1"/>
  <c r="E24" i="1"/>
  <c r="F24" i="1"/>
  <c r="F31" i="1" s="1"/>
  <c r="F41" i="1" s="1"/>
  <c r="G24" i="1"/>
  <c r="G31" i="1" s="1"/>
  <c r="H24" i="1"/>
  <c r="H31" i="1" s="1"/>
  <c r="I24" i="1"/>
  <c r="I31" i="1" s="1"/>
  <c r="I41" i="1" s="1"/>
  <c r="B24" i="1"/>
  <c r="B31" i="1" s="1"/>
  <c r="B41" i="1" s="1"/>
  <c r="I7" i="1"/>
  <c r="H7" i="1"/>
  <c r="G7" i="1"/>
  <c r="F7" i="1"/>
  <c r="E7" i="1"/>
  <c r="D7" i="1"/>
  <c r="C7" i="1"/>
  <c r="C14" i="1" s="1"/>
  <c r="B7" i="1"/>
  <c r="B14" i="1" s="1"/>
  <c r="E31" i="1" l="1"/>
  <c r="E41" i="1" s="1"/>
  <c r="D14" i="1"/>
  <c r="H41" i="1"/>
  <c r="H10" i="1"/>
  <c r="D11" i="1"/>
  <c r="E9" i="1"/>
  <c r="G41" i="1"/>
  <c r="I10" i="1" l="1"/>
  <c r="E11" i="1"/>
  <c r="E14" i="1" s="1"/>
  <c r="F9" i="1"/>
  <c r="G9" i="1" l="1"/>
  <c r="F11" i="1"/>
  <c r="F14" i="1" s="1"/>
  <c r="H9" i="1" l="1"/>
  <c r="G11" i="1"/>
  <c r="G14" i="1" s="1"/>
  <c r="I9" i="1" l="1"/>
  <c r="I11" i="1" s="1"/>
  <c r="I14" i="1" s="1"/>
  <c r="H11" i="1"/>
  <c r="H14" i="1" s="1"/>
</calcChain>
</file>

<file path=xl/sharedStrings.xml><?xml version="1.0" encoding="utf-8"?>
<sst xmlns="http://schemas.openxmlformats.org/spreadsheetml/2006/main" count="41" uniqueCount="41">
  <si>
    <t>Current Assets:</t>
  </si>
  <si>
    <t xml:space="preserve">    Cash and cash Equivalents</t>
  </si>
  <si>
    <t xml:space="preserve">    Accounts Receivable, net</t>
  </si>
  <si>
    <t xml:space="preserve">    Prepaid expenses and other current assets</t>
  </si>
  <si>
    <t xml:space="preserve">       Total current assets</t>
  </si>
  <si>
    <t xml:space="preserve">    Property and equipment, net</t>
  </si>
  <si>
    <t xml:space="preserve">    Other Assets</t>
  </si>
  <si>
    <t xml:space="preserve">       Total assets</t>
  </si>
  <si>
    <t>LIABILITIES AND STOCKHOLDER'S EQUITY</t>
  </si>
  <si>
    <t>Current Liabilities:</t>
  </si>
  <si>
    <t xml:space="preserve">    Notes Payable Current</t>
  </si>
  <si>
    <t xml:space="preserve">    Accounts Payable</t>
  </si>
  <si>
    <t xml:space="preserve">    Accrued Expenses</t>
  </si>
  <si>
    <t xml:space="preserve">    Deferred Revenue</t>
  </si>
  <si>
    <t xml:space="preserve">       Total current liabilities</t>
  </si>
  <si>
    <t>Long Term Liabilities:</t>
  </si>
  <si>
    <t xml:space="preserve">    Long Term Notes Payable  (Note 1)</t>
  </si>
  <si>
    <t xml:space="preserve">    Restricted Stock and warrants</t>
  </si>
  <si>
    <t xml:space="preserve">       Total long term liabilities</t>
  </si>
  <si>
    <t xml:space="preserve">       Total liabilities</t>
  </si>
  <si>
    <t>Stockholders' Equity</t>
  </si>
  <si>
    <t xml:space="preserve">    Preferred Stock </t>
  </si>
  <si>
    <t xml:space="preserve">    Common stock</t>
  </si>
  <si>
    <t xml:space="preserve">    Additional paid-in capital</t>
  </si>
  <si>
    <t xml:space="preserve">    Accumulated Deficit</t>
  </si>
  <si>
    <t xml:space="preserve">    Accumulated other comprehensive loss</t>
  </si>
  <si>
    <t>Total stockholders' equity</t>
  </si>
  <si>
    <t>Total liabilities and stockholder's equity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</si>
  <si>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</si>
  <si>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</si>
  <si>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</si>
  <si>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</si>
  <si>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</si>
  <si>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</si>
  <si>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</si>
  <si>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</si>
  <si>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ASSETS</t>
  </si>
  <si>
    <t>Capitalized R&amp;D expenses</t>
  </si>
  <si>
    <t>Less Amortization</t>
  </si>
  <si>
    <t>Net Capitalized R&amp;D asset</t>
  </si>
  <si>
    <t>Allowance for Doubtfull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</si>
</sst>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-* #,##0_-;\-* #,##0_-;_-* &quot;-&quot;??_-;_-@_-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17" fontId="3" fillId="2" borderId="0" xfId="0" applyNumberFormat="1" applyFont="1" applyFill="1" applyAlignment="1">
      <alignment horizontal="center"/>
    </xf>
    <xf numFmtId="165" fontId="2" fillId="2" borderId="0" xfId="1" applyNumberFormat="1" applyFont="1" applyFill="1" applyBorder="1"/>
    <xf numFmtId="165" fontId="2" fillId="2" borderId="1" xfId="1" applyNumberFormat="1" applyFont="1" applyFill="1" applyBorder="1"/>
    <xf numFmtId="165" fontId="4" fillId="2" borderId="0" xfId="1" applyNumberFormat="1" applyFont="1" applyFill="1" applyBorder="1"/>
    <xf numFmtId="166" fontId="5" fillId="2" borderId="0" xfId="1" applyNumberFormat="1" applyFont="1" applyFill="1" applyBorder="1"/>
    <xf numFmtId="164" fontId="4" fillId="2" borderId="0" xfId="2" applyNumberFormat="1" applyFont="1" applyFill="1" applyBorder="1"/>
    <xf numFmtId="0" fontId="6" fillId="2" borderId="0" xfId="0" applyFont="1" applyFill="1" applyAlignment="1">
      <alignment horizontal="center"/>
    </xf>
    <xf numFmtId="166" fontId="4" fillId="2" borderId="0" xfId="1" applyNumberFormat="1" applyFont="1" applyFill="1" applyBorder="1"/>
    <xf numFmtId="166" fontId="4" fillId="2" borderId="1" xfId="1" applyNumberFormat="1" applyFont="1" applyFill="1" applyBorder="1"/>
    <xf numFmtId="0" fontId="2" fillId="2" borderId="0" xfId="0" applyFont="1" applyFill="1" applyAlignment="1">
      <alignment horizontal="left" indent="2"/>
    </xf>
    <xf numFmtId="0" fontId="2" fillId="2" borderId="0" xfId="0" applyFont="1" applyFill="1" applyAlignment="1">
      <alignment horizontal="left" indent="3"/>
    </xf>
    <xf numFmtId="165" fontId="2" fillId="2" borderId="0" xfId="0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41" sqref="I41"/>
    </sheetView>
  </sheetViews>
  <sheetFormatPr defaultColWidth="8.7109375" defaultRowHeight="18.75" x14ac:dyDescent="0.3"/>
  <cols>
    <col min="1" max="1" width="51.85546875" style="1" bestFit="1" customWidth="1"/>
    <col min="2" max="5" width="17.5703125" style="1" bestFit="1" customWidth="1"/>
    <col min="6" max="9" width="17" style="1" bestFit="1" customWidth="1"/>
    <col min="10" max="16384" width="8.7109375" style="1"/>
  </cols>
  <sheetData>
    <row r="1" spans="1:9" x14ac:dyDescent="0.3">
      <c r="A1" s="8" t="s">
        <v>36</v>
      </c>
      <c r="B1" s="2" t="s">
        <v>28</v>
      </c>
      <c r="C1" s="2" t="s">
        <v>29</v>
      </c>
      <c r="D1" s="2" t="s">
        <v>30</v>
      </c>
      <c r="E1" s="2" t="s">
        <v>31</v>
      </c>
      <c r="F1" s="2" t="s">
        <v>32</v>
      </c>
      <c r="G1" s="2" t="s">
        <v>33</v>
      </c>
      <c r="H1" s="2" t="s">
        <v>34</v>
      </c>
      <c r="I1" s="2" t="s">
        <v>35</v>
      </c>
    </row>
    <row r="2" spans="1:9" ht="9" customHeight="1" x14ac:dyDescent="0.3"/>
    <row r="3" spans="1:9" x14ac:dyDescent="0.3">
      <c r="A3" s="1" t="s">
        <v>0</v>
      </c>
      <c r="B3" s="13"/>
      <c r="C3" s="13"/>
      <c r="D3" s="13"/>
      <c r="E3" s="13"/>
      <c r="F3" s="13"/>
      <c r="G3" s="13"/>
      <c r="H3" s="13"/>
      <c r="I3" s="13"/>
    </row>
    <row r="4" spans="1:9" x14ac:dyDescent="0.3">
      <c r="A4" s="1" t="s">
        <v>1</v>
      </c>
      <c r="B4" s="3">
        <v>2683906.5729722003</v>
      </c>
      <c r="C4" s="3">
        <v>1942944.5765193999</v>
      </c>
      <c r="D4" s="3">
        <v>5042381.1327572707</v>
      </c>
      <c r="E4" s="3">
        <v>5276749.1270423001</v>
      </c>
      <c r="F4" s="3">
        <v>4632043.8541353596</v>
      </c>
      <c r="G4" s="3">
        <v>3283705.2882737</v>
      </c>
      <c r="H4" s="3">
        <v>3608181.4456896801</v>
      </c>
      <c r="I4" s="3">
        <v>2209551.5209377999</v>
      </c>
    </row>
    <row r="5" spans="1:9" x14ac:dyDescent="0.3">
      <c r="A5" s="1" t="s">
        <v>2</v>
      </c>
      <c r="B5" s="3">
        <v>6843342.4698640006</v>
      </c>
      <c r="C5" s="3">
        <v>7554021.7705470473</v>
      </c>
      <c r="D5" s="3">
        <v>4505518.9299875004</v>
      </c>
      <c r="E5" s="3">
        <v>3122577.0619600001</v>
      </c>
      <c r="F5" s="3">
        <v>2826021.2673200001</v>
      </c>
      <c r="G5" s="3">
        <v>2279193.9459750005</v>
      </c>
      <c r="H5" s="3">
        <v>2016007.1215499998</v>
      </c>
      <c r="I5" s="3">
        <v>2564569.0937912501</v>
      </c>
    </row>
    <row r="6" spans="1:9" x14ac:dyDescent="0.3">
      <c r="A6" s="1" t="s">
        <v>3</v>
      </c>
      <c r="B6" s="4">
        <v>584329.04911920009</v>
      </c>
      <c r="C6" s="4">
        <v>468718.14726</v>
      </c>
      <c r="D6" s="4">
        <v>626914.62488999998</v>
      </c>
      <c r="E6" s="4">
        <v>711027.20776000002</v>
      </c>
      <c r="F6" s="4">
        <v>769551.49783600005</v>
      </c>
      <c r="G6" s="4">
        <v>766606.76513499999</v>
      </c>
      <c r="H6" s="4">
        <v>844488.81848499994</v>
      </c>
      <c r="I6" s="4">
        <v>1035404.9293287501</v>
      </c>
    </row>
    <row r="7" spans="1:9" x14ac:dyDescent="0.3">
      <c r="A7" s="1" t="s">
        <v>4</v>
      </c>
      <c r="B7" s="5">
        <f>SUM(B4:B6)</f>
        <v>10111578.091955401</v>
      </c>
      <c r="C7" s="5">
        <f t="shared" ref="C7:I7" si="0">SUM(C4:C6)</f>
        <v>9965684.4943264462</v>
      </c>
      <c r="D7" s="5">
        <f t="shared" si="0"/>
        <v>10174814.68763477</v>
      </c>
      <c r="E7" s="5">
        <f t="shared" si="0"/>
        <v>9110353.3967623003</v>
      </c>
      <c r="F7" s="5">
        <f t="shared" si="0"/>
        <v>8227616.6192913605</v>
      </c>
      <c r="G7" s="5">
        <f t="shared" si="0"/>
        <v>6329505.999383701</v>
      </c>
      <c r="H7" s="5">
        <f t="shared" si="0"/>
        <v>6468677.3857246796</v>
      </c>
      <c r="I7" s="5">
        <f t="shared" si="0"/>
        <v>5809525.5440578004</v>
      </c>
    </row>
    <row r="8" spans="1:9" x14ac:dyDescent="0.3">
      <c r="A8" s="1" t="s">
        <v>5</v>
      </c>
      <c r="B8" s="3">
        <v>61142.680549999997</v>
      </c>
      <c r="C8" s="3">
        <v>69192.34547</v>
      </c>
      <c r="D8" s="3">
        <v>78647.038539999994</v>
      </c>
      <c r="E8" s="6">
        <v>86482.40105</v>
      </c>
      <c r="F8" s="6">
        <v>100862.55088</v>
      </c>
      <c r="G8" s="6">
        <v>104802.22567</v>
      </c>
      <c r="H8" s="6">
        <v>108192.72037</v>
      </c>
      <c r="I8" s="6">
        <v>114050.83766</v>
      </c>
    </row>
    <row r="9" spans="1:9" x14ac:dyDescent="0.3">
      <c r="A9" s="12" t="s">
        <v>37</v>
      </c>
      <c r="B9" s="3">
        <f>2334434</f>
        <v>2334434</v>
      </c>
      <c r="C9" s="3">
        <f t="shared" ref="C9:I9" si="1">B9+140000</f>
        <v>2474434</v>
      </c>
      <c r="D9" s="3">
        <f t="shared" si="1"/>
        <v>2614434</v>
      </c>
      <c r="E9" s="3">
        <f t="shared" si="1"/>
        <v>2754434</v>
      </c>
      <c r="F9" s="3">
        <f t="shared" si="1"/>
        <v>2894434</v>
      </c>
      <c r="G9" s="3">
        <f t="shared" si="1"/>
        <v>3034434</v>
      </c>
      <c r="H9" s="3">
        <f t="shared" si="1"/>
        <v>3174434</v>
      </c>
      <c r="I9" s="3">
        <f t="shared" si="1"/>
        <v>3314434</v>
      </c>
    </row>
    <row r="10" spans="1:9" x14ac:dyDescent="0.3">
      <c r="A10" s="12" t="s">
        <v>38</v>
      </c>
      <c r="B10" s="4">
        <v>1754032</v>
      </c>
      <c r="C10" s="4">
        <f t="shared" ref="C10:I10" si="2">B10+74000</f>
        <v>1828032</v>
      </c>
      <c r="D10" s="4">
        <f t="shared" si="2"/>
        <v>1902032</v>
      </c>
      <c r="E10" s="4">
        <f t="shared" si="2"/>
        <v>1976032</v>
      </c>
      <c r="F10" s="4">
        <f t="shared" si="2"/>
        <v>2050032</v>
      </c>
      <c r="G10" s="4">
        <f t="shared" si="2"/>
        <v>2124032</v>
      </c>
      <c r="H10" s="4">
        <f t="shared" si="2"/>
        <v>2198032</v>
      </c>
      <c r="I10" s="4">
        <f t="shared" si="2"/>
        <v>2272032</v>
      </c>
    </row>
    <row r="11" spans="1:9" x14ac:dyDescent="0.3">
      <c r="A11" s="11" t="s">
        <v>39</v>
      </c>
      <c r="B11" s="3">
        <f>B9-B10</f>
        <v>580402</v>
      </c>
      <c r="C11" s="3">
        <f t="shared" ref="C11:I11" si="3">C9-C10</f>
        <v>646402</v>
      </c>
      <c r="D11" s="3">
        <f t="shared" si="3"/>
        <v>712402</v>
      </c>
      <c r="E11" s="3">
        <f t="shared" si="3"/>
        <v>778402</v>
      </c>
      <c r="F11" s="3">
        <f t="shared" si="3"/>
        <v>844402</v>
      </c>
      <c r="G11" s="3">
        <f t="shared" si="3"/>
        <v>910402</v>
      </c>
      <c r="H11" s="3">
        <f t="shared" si="3"/>
        <v>976402</v>
      </c>
      <c r="I11" s="3">
        <f t="shared" si="3"/>
        <v>1042402</v>
      </c>
    </row>
    <row r="12" spans="1:9" x14ac:dyDescent="0.3">
      <c r="A12" s="1" t="s">
        <v>6</v>
      </c>
      <c r="B12" s="3">
        <v>162844.13</v>
      </c>
      <c r="C12" s="3">
        <v>175074.27</v>
      </c>
      <c r="D12" s="3">
        <v>132129.06</v>
      </c>
      <c r="E12" s="6">
        <v>132375.64000000001</v>
      </c>
      <c r="F12" s="6">
        <v>132630.43</v>
      </c>
      <c r="G12" s="6">
        <v>132877.01</v>
      </c>
      <c r="H12" s="6">
        <v>243474.27</v>
      </c>
      <c r="I12" s="6">
        <v>234354.06</v>
      </c>
    </row>
    <row r="13" spans="1:9" ht="9.75" customHeight="1" x14ac:dyDescent="0.3">
      <c r="B13" s="3"/>
      <c r="C13" s="3"/>
      <c r="D13" s="3"/>
      <c r="E13" s="3"/>
      <c r="F13" s="3"/>
      <c r="G13" s="3"/>
      <c r="H13" s="3"/>
      <c r="I13" s="3"/>
    </row>
    <row r="14" spans="1:9" x14ac:dyDescent="0.3">
      <c r="A14" s="1" t="s">
        <v>7</v>
      </c>
      <c r="B14" s="7">
        <f>B7+B8++B11+B12</f>
        <v>10915966.902505402</v>
      </c>
      <c r="C14" s="7">
        <f t="shared" ref="C14:I14" si="4">C7+C8++C11+C12</f>
        <v>10856353.109796446</v>
      </c>
      <c r="D14" s="7">
        <f t="shared" si="4"/>
        <v>11097992.78617477</v>
      </c>
      <c r="E14" s="7">
        <f t="shared" si="4"/>
        <v>10107613.4378123</v>
      </c>
      <c r="F14" s="7">
        <f t="shared" si="4"/>
        <v>9305511.6001713611</v>
      </c>
      <c r="G14" s="7">
        <f t="shared" si="4"/>
        <v>7477587.2350537004</v>
      </c>
      <c r="H14" s="7">
        <f t="shared" si="4"/>
        <v>7796746.3760946793</v>
      </c>
      <c r="I14" s="7">
        <f t="shared" si="4"/>
        <v>7200332.4417177998</v>
      </c>
    </row>
    <row r="16" spans="1:9" x14ac:dyDescent="0.3">
      <c r="A16" s="8" t="s">
        <v>8</v>
      </c>
    </row>
    <row r="17" spans="1:9" ht="6" customHeight="1" x14ac:dyDescent="0.3"/>
    <row r="18" spans="1:9" x14ac:dyDescent="0.3">
      <c r="A18" s="1" t="s">
        <v>9</v>
      </c>
    </row>
    <row r="19" spans="1:9" x14ac:dyDescent="0.3">
      <c r="A19" s="1" t="s">
        <v>10</v>
      </c>
      <c r="B19" s="3">
        <v>1627730</v>
      </c>
      <c r="C19" s="3">
        <v>1678361.97</v>
      </c>
      <c r="D19" s="3">
        <v>1729457.84</v>
      </c>
      <c r="E19" s="3">
        <v>1781021.85</v>
      </c>
      <c r="F19" s="3">
        <v>1833058.31</v>
      </c>
      <c r="G19" s="3">
        <v>1803131.56</v>
      </c>
      <c r="H19" s="3">
        <v>1772895.84</v>
      </c>
      <c r="I19" s="3">
        <v>1682191.49</v>
      </c>
    </row>
    <row r="20" spans="1:9" x14ac:dyDescent="0.3">
      <c r="A20" s="1" t="s">
        <v>11</v>
      </c>
      <c r="B20" s="3">
        <v>987059.63095999998</v>
      </c>
      <c r="C20" s="3">
        <v>900442.96071000001</v>
      </c>
      <c r="D20" s="3">
        <v>1151357.7929100001</v>
      </c>
      <c r="E20" s="3">
        <v>1502735.1955899999</v>
      </c>
      <c r="F20" s="3">
        <v>1161129.0656699999</v>
      </c>
      <c r="G20" s="3">
        <v>1139201.79951</v>
      </c>
      <c r="H20" s="3">
        <v>1143216.81816</v>
      </c>
      <c r="I20" s="3">
        <v>1144514.8046500001</v>
      </c>
    </row>
    <row r="21" spans="1:9" x14ac:dyDescent="0.3">
      <c r="A21" s="1" t="s">
        <v>12</v>
      </c>
      <c r="B21" s="3">
        <v>2426563.7487194003</v>
      </c>
      <c r="C21" s="3">
        <v>2495094.25656346</v>
      </c>
      <c r="D21" s="3">
        <v>2345719.9074075404</v>
      </c>
      <c r="E21" s="3">
        <v>2329951.9302598997</v>
      </c>
      <c r="F21" s="3">
        <v>2394594.4664871595</v>
      </c>
      <c r="G21" s="3">
        <v>2028969.1018587798</v>
      </c>
      <c r="H21" s="3">
        <v>2313163.1960469596</v>
      </c>
      <c r="I21" s="3">
        <v>2194701.1695725499</v>
      </c>
    </row>
    <row r="22" spans="1:9" x14ac:dyDescent="0.3">
      <c r="A22" s="11" t="s">
        <v>40</v>
      </c>
      <c r="B22" s="3">
        <v>24000</v>
      </c>
      <c r="C22" s="3">
        <v>24000</v>
      </c>
      <c r="D22" s="3">
        <v>24000</v>
      </c>
      <c r="E22" s="3">
        <v>12000</v>
      </c>
      <c r="F22" s="3">
        <v>12000</v>
      </c>
      <c r="G22" s="3">
        <v>12000</v>
      </c>
      <c r="H22" s="3">
        <v>32000</v>
      </c>
      <c r="I22" s="3">
        <v>24000</v>
      </c>
    </row>
    <row r="23" spans="1:9" x14ac:dyDescent="0.3">
      <c r="A23" s="1" t="s">
        <v>13</v>
      </c>
      <c r="B23" s="4">
        <v>8019939.826696001</v>
      </c>
      <c r="C23" s="4">
        <v>8080714.1520349998</v>
      </c>
      <c r="D23" s="4">
        <v>8643516.9110000003</v>
      </c>
      <c r="E23" s="4">
        <v>7872366.6772800004</v>
      </c>
      <c r="F23" s="4">
        <v>7553402.9235919993</v>
      </c>
      <c r="G23" s="4">
        <v>6550431.4545</v>
      </c>
      <c r="H23" s="4">
        <v>5943170.6013750006</v>
      </c>
      <c r="I23" s="4">
        <v>5856339.2920500003</v>
      </c>
    </row>
    <row r="24" spans="1:9" x14ac:dyDescent="0.3">
      <c r="A24" s="1" t="s">
        <v>14</v>
      </c>
      <c r="B24" s="5">
        <f t="shared" ref="B24:I24" si="5">SUM(B19:B23)</f>
        <v>13085293.206375401</v>
      </c>
      <c r="C24" s="5">
        <f t="shared" si="5"/>
        <v>13178613.339308459</v>
      </c>
      <c r="D24" s="5">
        <f t="shared" si="5"/>
        <v>13894052.451317541</v>
      </c>
      <c r="E24" s="5">
        <f t="shared" si="5"/>
        <v>13498075.653129902</v>
      </c>
      <c r="F24" s="5">
        <f t="shared" si="5"/>
        <v>12954184.765749158</v>
      </c>
      <c r="G24" s="5">
        <f t="shared" si="5"/>
        <v>11533733.91586878</v>
      </c>
      <c r="H24" s="5">
        <f t="shared" si="5"/>
        <v>11204446.455581959</v>
      </c>
      <c r="I24" s="5">
        <f t="shared" si="5"/>
        <v>10901746.756272551</v>
      </c>
    </row>
    <row r="25" spans="1:9" ht="14.25" customHeight="1" x14ac:dyDescent="0.3"/>
    <row r="26" spans="1:9" x14ac:dyDescent="0.3">
      <c r="A26" s="1" t="s">
        <v>15</v>
      </c>
    </row>
    <row r="27" spans="1:9" x14ac:dyDescent="0.3">
      <c r="A27" s="1" t="s">
        <v>16</v>
      </c>
      <c r="B27" s="3">
        <v>2001973.29</v>
      </c>
      <c r="C27" s="3">
        <v>1839758.57</v>
      </c>
      <c r="D27" s="3">
        <v>1676032.42</v>
      </c>
      <c r="E27" s="3">
        <v>1510780.72</v>
      </c>
      <c r="F27" s="3">
        <v>1343989.23</v>
      </c>
      <c r="G27" s="3">
        <v>1258083.57</v>
      </c>
      <c r="H27" s="3">
        <v>2671399.37</v>
      </c>
      <c r="I27" s="3">
        <v>2608668.58</v>
      </c>
    </row>
    <row r="28" spans="1:9" x14ac:dyDescent="0.3">
      <c r="A28" s="1" t="s">
        <v>17</v>
      </c>
      <c r="B28" s="4">
        <v>21580.600000000006</v>
      </c>
      <c r="C28" s="4">
        <v>20081.200000000012</v>
      </c>
      <c r="D28" s="4">
        <v>18581.799999999988</v>
      </c>
      <c r="E28" s="4">
        <v>17082.399999999994</v>
      </c>
      <c r="F28" s="4">
        <v>15583</v>
      </c>
      <c r="G28" s="4">
        <v>94187.16</v>
      </c>
      <c r="H28" s="4">
        <v>89706.080000000016</v>
      </c>
      <c r="I28" s="4">
        <v>86740.6</v>
      </c>
    </row>
    <row r="29" spans="1:9" x14ac:dyDescent="0.3">
      <c r="A29" s="1" t="s">
        <v>18</v>
      </c>
      <c r="B29" s="5">
        <f>SUM(B27:B28)</f>
        <v>2023553.8900000001</v>
      </c>
      <c r="C29" s="5">
        <f t="shared" ref="C29:I29" si="6">SUM(C27:C28)</f>
        <v>1859839.77</v>
      </c>
      <c r="D29" s="5">
        <f t="shared" si="6"/>
        <v>1694614.22</v>
      </c>
      <c r="E29" s="5">
        <f t="shared" si="6"/>
        <v>1527863.1199999999</v>
      </c>
      <c r="F29" s="5">
        <f t="shared" si="6"/>
        <v>1359572.23</v>
      </c>
      <c r="G29" s="5">
        <f t="shared" si="6"/>
        <v>1352270.73</v>
      </c>
      <c r="H29" s="5">
        <f t="shared" si="6"/>
        <v>2761105.45</v>
      </c>
      <c r="I29" s="5">
        <f t="shared" si="6"/>
        <v>2695409.18</v>
      </c>
    </row>
    <row r="30" spans="1:9" ht="10.5" customHeight="1" x14ac:dyDescent="0.3"/>
    <row r="31" spans="1:9" x14ac:dyDescent="0.3">
      <c r="A31" s="1" t="s">
        <v>19</v>
      </c>
      <c r="B31" s="9">
        <f>B24+B29</f>
        <v>15108847.096375402</v>
      </c>
      <c r="C31" s="9">
        <f t="shared" ref="C31:I31" si="7">C24+C29</f>
        <v>15038453.109308459</v>
      </c>
      <c r="D31" s="9">
        <f t="shared" si="7"/>
        <v>15588666.671317542</v>
      </c>
      <c r="E31" s="9">
        <f t="shared" si="7"/>
        <v>15025938.773129901</v>
      </c>
      <c r="F31" s="9">
        <f t="shared" si="7"/>
        <v>14313756.995749159</v>
      </c>
      <c r="G31" s="9">
        <f t="shared" si="7"/>
        <v>12886004.64586878</v>
      </c>
      <c r="H31" s="9">
        <f t="shared" si="7"/>
        <v>13965551.905581959</v>
      </c>
      <c r="I31" s="9">
        <f t="shared" si="7"/>
        <v>13597155.93627255</v>
      </c>
    </row>
    <row r="33" spans="1:9" x14ac:dyDescent="0.3">
      <c r="A33" s="1" t="s">
        <v>20</v>
      </c>
    </row>
    <row r="34" spans="1:9" x14ac:dyDescent="0.3">
      <c r="A34" s="1" t="s">
        <v>21</v>
      </c>
      <c r="B34" s="9">
        <v>5446.0199999999995</v>
      </c>
      <c r="C34" s="9">
        <v>5446.0199999999995</v>
      </c>
      <c r="D34" s="9">
        <v>5446.0199999999995</v>
      </c>
      <c r="E34" s="9">
        <v>5446.0199999999995</v>
      </c>
      <c r="F34" s="9">
        <v>5446.0199999999995</v>
      </c>
      <c r="G34" s="9">
        <v>5446.0199999999995</v>
      </c>
      <c r="H34" s="9">
        <v>5446.0199999999995</v>
      </c>
      <c r="I34" s="9">
        <v>5446.0199999999995</v>
      </c>
    </row>
    <row r="35" spans="1:9" x14ac:dyDescent="0.3">
      <c r="A35" s="1" t="s">
        <v>22</v>
      </c>
      <c r="B35" s="9">
        <v>3261.86</v>
      </c>
      <c r="C35" s="9">
        <v>3263.53</v>
      </c>
      <c r="D35" s="9">
        <v>3265.2</v>
      </c>
      <c r="E35" s="9">
        <v>3266.87</v>
      </c>
      <c r="F35" s="9">
        <v>3268.54</v>
      </c>
      <c r="G35" s="9">
        <v>3285.22</v>
      </c>
      <c r="H35" s="9">
        <v>3288.56</v>
      </c>
      <c r="I35" s="9">
        <v>3290.23</v>
      </c>
    </row>
    <row r="36" spans="1:9" x14ac:dyDescent="0.3">
      <c r="A36" s="1" t="s">
        <v>23</v>
      </c>
      <c r="B36" s="9">
        <v>16090275.960000001</v>
      </c>
      <c r="C36" s="9">
        <v>16089721.66</v>
      </c>
      <c r="D36" s="9">
        <v>16093575.5</v>
      </c>
      <c r="E36" s="9">
        <v>16092874.629999999</v>
      </c>
      <c r="F36" s="9">
        <v>16092100.469999999</v>
      </c>
      <c r="G36" s="9">
        <v>16495294.030000001</v>
      </c>
      <c r="H36" s="9">
        <v>16497499.879999999</v>
      </c>
      <c r="I36" s="9">
        <v>16539590.359999999</v>
      </c>
    </row>
    <row r="37" spans="1:9" x14ac:dyDescent="0.3">
      <c r="A37" s="1" t="s">
        <v>24</v>
      </c>
      <c r="B37" s="9">
        <v>-20050505.354539692</v>
      </c>
      <c r="C37" s="9">
        <v>-20023357.86781783</v>
      </c>
      <c r="D37" s="9">
        <v>-20557330.716472268</v>
      </c>
      <c r="E37" s="9">
        <v>-20955875.748380017</v>
      </c>
      <c r="F37" s="9">
        <v>-21039709.705326099</v>
      </c>
      <c r="G37" s="9">
        <v>-21630943.301716298</v>
      </c>
      <c r="H37" s="9">
        <v>-22238127.298049364</v>
      </c>
      <c r="I37" s="9">
        <v>-22338261.521466371</v>
      </c>
    </row>
    <row r="38" spans="1:9" x14ac:dyDescent="0.3">
      <c r="A38" s="1" t="s">
        <v>25</v>
      </c>
      <c r="B38" s="10">
        <v>-241358.68000000005</v>
      </c>
      <c r="C38" s="10">
        <v>-257173.34000000005</v>
      </c>
      <c r="D38" s="10">
        <v>-35629.89</v>
      </c>
      <c r="E38" s="10">
        <v>-64037.109999999993</v>
      </c>
      <c r="F38" s="10">
        <v>-69350.709999999992</v>
      </c>
      <c r="G38" s="10">
        <v>-281499.38</v>
      </c>
      <c r="H38" s="10">
        <v>-436912.44</v>
      </c>
      <c r="I38" s="10">
        <v>-606888.58000000007</v>
      </c>
    </row>
    <row r="39" spans="1:9" x14ac:dyDescent="0.3">
      <c r="A39" s="1" t="s">
        <v>26</v>
      </c>
      <c r="B39" s="9">
        <f>SUM(B34:B38)</f>
        <v>-4192880.1945396909</v>
      </c>
      <c r="C39" s="9">
        <f t="shared" ref="C39:I39" si="8">SUM(C34:C38)</f>
        <v>-4182099.9978178293</v>
      </c>
      <c r="D39" s="9">
        <f t="shared" si="8"/>
        <v>-4490673.8864722671</v>
      </c>
      <c r="E39" s="9">
        <f t="shared" si="8"/>
        <v>-4918325.3383800173</v>
      </c>
      <c r="F39" s="9">
        <f t="shared" si="8"/>
        <v>-5008245.3853260996</v>
      </c>
      <c r="G39" s="9">
        <f t="shared" si="8"/>
        <v>-5408417.4117162963</v>
      </c>
      <c r="H39" s="9">
        <f t="shared" si="8"/>
        <v>-6168805.2780493656</v>
      </c>
      <c r="I39" s="9">
        <f t="shared" si="8"/>
        <v>-6396823.4914663713</v>
      </c>
    </row>
    <row r="40" spans="1:9" ht="9.75" customHeight="1" x14ac:dyDescent="0.3"/>
    <row r="41" spans="1:9" x14ac:dyDescent="0.3">
      <c r="A41" s="1" t="s">
        <v>27</v>
      </c>
      <c r="B41" s="7">
        <f t="shared" ref="B41:I41" si="9">B31+B39</f>
        <v>10915966.901835712</v>
      </c>
      <c r="C41" s="7">
        <f t="shared" si="9"/>
        <v>10856353.11149063</v>
      </c>
      <c r="D41" s="7">
        <f t="shared" si="9"/>
        <v>11097992.784845274</v>
      </c>
      <c r="E41" s="7">
        <f t="shared" si="9"/>
        <v>10107613.434749883</v>
      </c>
      <c r="F41" s="7">
        <f t="shared" si="9"/>
        <v>9305511.6104230583</v>
      </c>
      <c r="G41" s="7">
        <f t="shared" si="9"/>
        <v>7477587.2341524838</v>
      </c>
      <c r="H41" s="7">
        <f t="shared" si="9"/>
        <v>7796746.627532593</v>
      </c>
      <c r="I41" s="7">
        <f t="shared" si="9"/>
        <v>7200332.444806179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SaaS Balance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rsbelcher</dc:creator>
  <cp:lastModifiedBy>Nick Perry</cp:lastModifiedBy>
  <dcterms:created xsi:type="dcterms:W3CDTF">2022-05-10T18:19:44Z</dcterms:created>
  <dcterms:modified xsi:type="dcterms:W3CDTF">2024-07-30T17:29:15Z</dcterms:modified>
</cp:coreProperties>
</file>